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firstSheet="4" activeTab="5"/>
  </bookViews>
  <sheets>
    <sheet name="Záradék" sheetId="1" r:id="rId1"/>
    <sheet name="Összesítő" sheetId="2" r:id="rId2"/>
    <sheet name="Falazás és egyéb kőművesmunka" sheetId="3" r:id="rId3"/>
    <sheet name="Megújuló energiahasznosító bere" sheetId="4" r:id="rId4"/>
    <sheet name="Általános épületgépészeti szige" sheetId="5" r:id="rId5"/>
    <sheet name="Épületgépészeti csővezeték szer" sheetId="6" r:id="rId6"/>
    <sheet name="Épületgépészeti szerelvények és" sheetId="7" r:id="rId7"/>
    <sheet name="Szellőztetőberendezések" sheetId="8" r:id="rId8"/>
  </sheets>
  <definedNames/>
  <calcPr fullCalcOnLoad="1"/>
</workbook>
</file>

<file path=xl/sharedStrings.xml><?xml version="1.0" encoding="utf-8"?>
<sst xmlns="http://schemas.openxmlformats.org/spreadsheetml/2006/main" count="174" uniqueCount="100">
  <si>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</si>
  <si>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</si>
  <si>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</si>
  <si>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</si>
  <si>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</si>
  <si>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</si>
  <si>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</si>
  <si>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</si>
  <si>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</si>
  <si>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</si>
  <si>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</si>
  <si>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</si>
  <si>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330630094703</t>
  </si>
  <si>
    <t>db</t>
  </si>
  <si>
    <t>Faláttörés 30x30 cm méretig, téglafalban, 12,01-25 cm falvastagság között</t>
  </si>
  <si>
    <t>Munkanem összesen:</t>
  </si>
  <si>
    <t>Falazás és egyéb kőművesmunka</t>
  </si>
  <si>
    <t>751114183154</t>
  </si>
  <si>
    <t>Levegő-víz hőszivattyúk osztott rendszerű (kültéri + beltéri), 7℃/35℃ hőmérséklet tartománynál, fűtésre-hűtésre és HMV-ellátásra, 10-20 kW teljesítmény között Panasonic Aquarea T-CAP All in One levegő-víz hőszivattyú, Qf=12 kW (-15°C-os külső és +30-tól</t>
  </si>
  <si>
    <t>+55°C-os előremenőnél), Qh=10 kW (+7/12°C-os víz és +35°C-os külső hőmérsékletnél), 3 fázisú, 9kW elektromos fűtés, 200L -es HMV tároló, energiaosztály fűtés: A++, Csz.: KIT-AXC12HE8</t>
  </si>
  <si>
    <t>751114183355</t>
  </si>
  <si>
    <t>Levegő-víz hőszivattyúk osztott rendszerű (kültéri + beltéri), 7℃/35℃ hőmérséklet tartománynál, beépítéshez szükséges tartozékok, primer oldali tartozékok elhelyezése Panasonic Aquarea H generációs hőszivattyúhoz, 3 utú szelep, beltéri egységbe építhető,</t>
  </si>
  <si>
    <t>CZ-NV1</t>
  </si>
  <si>
    <t>Megújuló energiahasznosító berendezések</t>
  </si>
  <si>
    <t>800011415762</t>
  </si>
  <si>
    <t>m</t>
  </si>
  <si>
    <t>Fűtési, HMV, HHV vezetékek szigetelése (ívek, idomok, szerelvények szigetelése és burkolás nélkül), szintetikus gumi alapú kaucsuk csőhéjjal csupasz kivitelben, ragasztással, öntapadó ragasztó szalag lezárással, NÁ 108 mm csőátmérőig Armacell Armaflex</t>
  </si>
  <si>
    <t>ACE Plus csőhéj, falvastagság: 6 mm, külső csőátmérő 10 mm, R: ACE-06X010</t>
  </si>
  <si>
    <t>800011415786</t>
  </si>
  <si>
    <t>ACE Plus csőhéj, falvastagság: 6 mm, külső csőátmérő 15 mm, R: ACE-06X015</t>
  </si>
  <si>
    <t>Általános épületgépészeti szigetelés</t>
  </si>
  <si>
    <t>810020873301</t>
  </si>
  <si>
    <t>PVC-KGEM lefolyóvezeték szerelése, tokos, gumigyűrűs kötésekkel, cső elhelyezése csőidomok nélkül, szakaszos tömörségi próbával, horonyba, padlócsatornába vagy épületen belül földárokba, DN 100 PIPELIFE PVC-U tömörfalú tokos csatornacső 110x3,2x1000 mm</t>
  </si>
  <si>
    <t>SN4 MSZEN1401, KGEM110/1M.SN4</t>
  </si>
  <si>
    <t>810041848556</t>
  </si>
  <si>
    <t>Fűtési vezeték, Ötrétegű cső szerelése, PE-Xc/Alu/PE-Xc, PE-Xc/Al/PE-Xb, PE-Xb/Al/PE-Xb vagy PE-Xb/Al/PE anyagból, préselt vagy szorítógyűrűs csőkötésekkel, cső elhelyezése csőidomok nélkül, szakaszos nyomáspróbával, falhoronyba vagy padlószerkezetbe</t>
  </si>
  <si>
    <t>szerelve (horonyvésés külön tételben), DN 25 VALSIR Pexal többrétegű PE-Xb/Al /PE-Xb cső tekercsben, 6 mm vtg., habosított PE szigeteléssel, 10 bar 95 ℃, 32x3, Rendelési kód: VS100219</t>
  </si>
  <si>
    <t>810041849113</t>
  </si>
  <si>
    <t>Fűtési vezeték, Ötrétegű cső szerelése, PE-Xc/Alu/PE-Xc, PE-Xc/Al/PE-Xb, PE-Xb/Al/PE-Xb vagy PE-Xb/Al/PE anyagból, préselt vagy szorítógyűrűs csőkötésekkel, csőidomok elhelyezése, egy szorítógyűrűs kötéssel, DN 15 VALSIR eurokónusz csatlakozó, EK20</t>
  </si>
  <si>
    <t>Rendelési kód: B-219E-20</t>
  </si>
  <si>
    <t>810041850012</t>
  </si>
  <si>
    <t>Fűtési vezeték, Ötrétegű cső szerelése, PE-Xc/Alu/PE-Xc, PE-Xc/Al/PE-Xb, PE-Xb/Al/PE-Xb vagy PE-Xb/Al/PE anyagból, préselt vagy szorítógyűrűs csőkötésekkel, csőidomok elhelyezése, egy préselt kötéssel, DN 25 VALSIR-GENERAL FITTINGS TH-H-U prés egyenes</t>
  </si>
  <si>
    <t>csatlakozó, km, 32x1" Rendelési kód: G5S01H103230T</t>
  </si>
  <si>
    <t>810041850414</t>
  </si>
  <si>
    <t>Fűtési vezeték, Ötrétegű cső szerelése, PE-Xc/Alu/PE-Xc, PE-Xc/Al/PE-Xb, PE-Xb/Al/PE-Xb vagy PE-Xb/Al/PE anyagból, préselt vagy szorítógyűrűs csőkötésekkel, csőidomok elhelyezése, két préselt kötéssel, DN 25 VALSIR-GENERAL FITTINGS TH-H-U prés könyök,</t>
  </si>
  <si>
    <t>egál, 32x32 Rendelési kód: G5S20H323000T</t>
  </si>
  <si>
    <t>810050906323</t>
  </si>
  <si>
    <t>m2</t>
  </si>
  <si>
    <t>Padlófűtés, Térhálósított polietilén cső (PE-Xa) szerelése, 20x2,0 mm-es fűtőcsőből, acélhálóra szerelve, 30 mm vtg. raszterhálóshő- és lépéshangszigetelő lemezzel,szakaszos nyomáspróbával, osztás: 0,15 m Uponor Comfort PLUS PE-Xa fűtési cső, 20x2,0 mm,</t>
  </si>
  <si>
    <t>240 m-es tekercsben, PN6, Cikkszám: 1009230</t>
  </si>
  <si>
    <t>810053666813</t>
  </si>
  <si>
    <t>Padlófűtés, Térhálósított polietilén cső (PE-Xa) szerelése, kiegészítő elemek elhelyezése, falba süllyeszthető vagy falsík elé építhető horganyzott acéllemez szekrények, kőműves munka nélkül Uponor Vario osztószekrény, falon kívüli 820x710mm, Cikkszám:</t>
  </si>
  <si>
    <t>1046997</t>
  </si>
  <si>
    <t>810051854665</t>
  </si>
  <si>
    <t>Padlófűtés, Ötrétegű cső szerelése, 16x2,0; 17x2,0; 18x2,0; 20x2,0 (PE-X/Al/PE-X) anyagból, alumínium betétes, oxigéndiffúzió mentes csőből, osztó-gyűjtő pár szerelése padlófűtéshez, tartókonzolra szerelve, áganként beépített szeleppel, eurokónusz</t>
  </si>
  <si>
    <t>menetes csonkokkal, 6 kör felett VALSIR szerelt osztó-gyűjtő pár áramlásmennyiség mérővel, 8 körös Rendelési kód: W-10012372</t>
  </si>
  <si>
    <t>810060913691</t>
  </si>
  <si>
    <t>Réz vezeték, Vörösrézcső szerelése, kapilláris, lágy forrasztásos csőkötésekkel, cső elhelyezése idomok nélkül, szakaszos nyomáspróbával, lágy, félkemény vagy kemény kivitelű rézcsőből, DN 8 átmérőig SUPERSAN lágy vörösrézcső, F22  10 x 1 mm</t>
  </si>
  <si>
    <t>810060913754</t>
  </si>
  <si>
    <t>Réz vezeték, Vörösrézcső szerelése, kapilláris, lágy forrasztásos csőkötésekkel, cső elhelyezése idomok nélkül, szakaszos nyomáspróbával, lágy, félkemény vagy kemény kivitelű rézcsőből, DN 12 SUPERSAN lágy vörösrézcső, F22  15 x 1 mm</t>
  </si>
  <si>
    <t>810061315744</t>
  </si>
  <si>
    <t>Réz vezeték, Vörösrézcső szerelése, kapilláris, lágy forrasztásos csőkötésekkel, cső elhelyezése idomok nélkül, szakaszos nyomáspróbával, lágy, félkemény vagy kemény kivitelű rézcsőből, DN 32 SUPERSAN kemény vörösrézcső, F 29  35 x 1 mm</t>
  </si>
  <si>
    <t>Épületgépészeti csővezeték szerelése</t>
  </si>
  <si>
    <t>820010936984</t>
  </si>
  <si>
    <t>Kétoldalon menetes vagy roppantógyűrűs szerelvény elhelyezése, külső vagy belső menettel, illetve hollandival csatlakoztatva DN 32 gömbcsap, víz- és gázfőcsap MOFÉM AHA Univerzális gömbcsap 5/4" bb. menettel, vízátbocsátás 330 l/min., névleges méret 32</t>
  </si>
  <si>
    <t>mm, sárgaréz, natúr, 10 bar, Kód: 113-0051-00</t>
  </si>
  <si>
    <t>820014131261</t>
  </si>
  <si>
    <t>Kétoldalon menetes vagy roppantógyűrűs szerelvény elhelyezése, külső vagy belső menettel, illetve hollandival csatlakoztatva DN 32 szennyfogószűrő, gázszűrő, iszap- és levegőleválasztó Flamco Flamcovent Clean Smart 1 1/4" kombinált mágneses leválasztó</t>
  </si>
  <si>
    <t>120 °C, 10 bar, belső menetes, Rendelési szám: 30044</t>
  </si>
  <si>
    <t>820052148291</t>
  </si>
  <si>
    <t>Hidraulikus váltó elhelyezése és bekötése, fali vagy álló tartószerkezettel, hőszigetelve 100 kW teljesítményig GIACOMINI hidraulikus váltó, szigeteléssel, 4 hollandi csatlakozással, kazántöltővel, légtelenítővel, R146IY, 45 kW, 1"</t>
  </si>
  <si>
    <t>820161025510</t>
  </si>
  <si>
    <t>Kazánház, illetve hőközpont beszabályozása, beüzemelése 23.260 W teljesítményig</t>
  </si>
  <si>
    <t>820161025563</t>
  </si>
  <si>
    <t>Próbafűtés, radiátorok beszabályozása 23.260 W teljesítményig</t>
  </si>
  <si>
    <t>Épületgépészeti szerelvények és berendezések szerelése</t>
  </si>
  <si>
    <t>830011035785</t>
  </si>
  <si>
    <t>Kör keresztmetszetű légcsatorna és idomaik szerelése,  tartószerkezet nélkül, spirálkorcolt lemezcső, horganyzott acéllemezből, NÁ 63-150 mm között AEROPRODUKT SPIKO spirálkorcolt lemezcső borda nélkül, horganyzott acéllemezből, v=0,7 mm, NÁ 100 mm,</t>
  </si>
  <si>
    <t>Csz.: APSPIKOBN07100</t>
  </si>
  <si>
    <t>830023995202</t>
  </si>
  <si>
    <t>Négyszög keresztmetszetű légrács szerelése falnyílásba, felületnagyság: 0,10 m²-ig SIG Air Handling acél aprólamellás légrács 1 soros, RAL9010, SHN 200 X 200, Csz.: A010241200200</t>
  </si>
  <si>
    <t>Szellőztetőberendezések</t>
  </si>
  <si>
    <t>Összesen:</t>
  </si>
  <si>
    <t xml:space="preserve">                                       </t>
  </si>
  <si>
    <t xml:space="preserve">Munka leírása: Fűtésszerelési munkák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</si>
  <si>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</si>
  <si>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</si>
  <si>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</si>
  <si>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</si>
  <si>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</si>
  <si>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</si>
  <si>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</si>
  <si>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</si>
  <si>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</si>
  <si>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</si>
  <si>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</si>
  <si>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830063894732</t>
  </si>
  <si>
    <t>Axiális és félaxiális ventilátor elhelyezése, axiális kisventilátor, falon kívüli kivitelben SIG Air Handling háztartási kisventilátor, alacsony zajszinttel, fali, IPX5, SAF 100 Q, Csz.: I084107100000</t>
  </si>
  <si>
    <t xml:space="preserve">Cím: 7755 Töttös, Hunyadi utca 40. 36 hrsz                                   </t>
  </si>
  <si>
    <t xml:space="preserve">Név: Töttösi Sportegyesület                                   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</si>
</sst>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39" fillId="0" borderId="0" xfId="0" applyFont="1" applyAlignment="1">
      <alignment vertical="top" wrapText="1"/>
    </xf>
    <xf numFmtId="49" fontId="39" fillId="0" borderId="0" xfId="0" applyNumberFormat="1" applyFont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0" fillId="0" borderId="0" xfId="0" applyFont="1" applyAlignment="1">
      <alignment vertical="top" wrapText="1"/>
    </xf>
    <xf numFmtId="0" fontId="40" fillId="0" borderId="10" xfId="0" applyFont="1" applyBorder="1" applyAlignment="1">
      <alignment horizontal="right" vertical="top" wrapText="1"/>
    </xf>
    <xf numFmtId="0" fontId="39" fillId="0" borderId="0" xfId="0" applyFont="1" applyAlignment="1">
      <alignment horizontal="right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40" fillId="0" borderId="0" xfId="0" applyFont="1" applyBorder="1" applyAlignment="1">
      <alignment vertical="top" wrapText="1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right" vertical="top" wrapText="1"/>
    </xf>
    <xf numFmtId="0" fontId="42" fillId="0" borderId="0" xfId="0" applyFont="1" applyAlignment="1">
      <alignment vertical="top"/>
    </xf>
    <xf numFmtId="0" fontId="41" fillId="0" borderId="11" xfId="0" applyFont="1" applyBorder="1" applyAlignment="1">
      <alignment vertical="top"/>
    </xf>
    <xf numFmtId="10" fontId="41" fillId="0" borderId="11" xfId="0" applyNumberFormat="1" applyFont="1" applyBorder="1" applyAlignment="1">
      <alignment vertical="top"/>
    </xf>
    <xf numFmtId="0" fontId="41" fillId="0" borderId="0" xfId="0" applyFont="1" applyAlignment="1">
      <alignment horizontal="left" vertical="top"/>
    </xf>
    <xf numFmtId="0" fontId="41" fillId="0" borderId="11" xfId="0" applyFont="1" applyBorder="1" applyAlignment="1">
      <alignment horizontal="right" vertical="top"/>
    </xf>
    <xf numFmtId="0" fontId="41" fillId="0" borderId="0" xfId="0" applyFont="1" applyAlignment="1">
      <alignment vertical="top"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  <xf numFmtId="3" fontId="43" fillId="0" borderId="0" xfId="0" applyNumberFormat="1" applyFont="1" applyAlignment="1">
      <alignment/>
    </xf>
    <xf numFmtId="3" fontId="41" fillId="0" borderId="0" xfId="0" applyNumberFormat="1" applyFont="1" applyAlignment="1">
      <alignment vertical="top"/>
    </xf>
    <xf numFmtId="0" fontId="41" fillId="0" borderId="12" xfId="0" applyFont="1" applyBorder="1" applyAlignment="1">
      <alignment horizontal="center" vertical="top"/>
    </xf>
    <xf numFmtId="0" fontId="41" fillId="0" borderId="11" xfId="0" applyFont="1" applyBorder="1" applyAlignment="1">
      <alignment horizontal="center" vertical="top"/>
    </xf>
    <xf numFmtId="0" fontId="41" fillId="0" borderId="10" xfId="0" applyFont="1" applyBorder="1" applyAlignment="1">
      <alignment horizontal="center" vertical="top"/>
    </xf>
    <xf numFmtId="0" fontId="41" fillId="0" borderId="0" xfId="0" applyFont="1" applyAlignment="1">
      <alignment vertical="top"/>
    </xf>
    <xf numFmtId="0" fontId="43" fillId="0" borderId="0" xfId="0" applyFont="1" applyAlignment="1">
      <alignment horizontal="left"/>
    </xf>
    <xf numFmtId="0" fontId="41" fillId="0" borderId="0" xfId="0" applyFont="1" applyAlignment="1">
      <alignment horizontal="center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K13" sqref="K13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28"/>
      <c r="B1" s="28"/>
      <c r="C1" s="28"/>
      <c r="D1" s="28"/>
    </row>
    <row r="2" spans="1:4" s="14" customFormat="1" ht="15.75">
      <c r="A2" s="28"/>
      <c r="B2" s="28"/>
      <c r="C2" s="28"/>
      <c r="D2" s="28"/>
    </row>
    <row r="3" spans="1:4" s="14" customFormat="1" ht="15.75">
      <c r="A3" s="28"/>
      <c r="B3" s="28"/>
      <c r="C3" s="28"/>
      <c r="D3" s="28"/>
    </row>
    <row r="4" spans="1:4" ht="15.75">
      <c r="A4" s="20"/>
      <c r="B4" s="20"/>
      <c r="C4" s="20"/>
      <c r="D4" s="20"/>
    </row>
    <row r="5" spans="1:4" ht="15.75">
      <c r="A5" s="28"/>
      <c r="B5" s="28"/>
      <c r="C5" s="28"/>
      <c r="D5" s="28"/>
    </row>
    <row r="6" spans="1:4" ht="15.75">
      <c r="A6" s="27"/>
      <c r="B6" s="27"/>
      <c r="C6" s="27"/>
      <c r="D6" s="27"/>
    </row>
    <row r="7" spans="1:4" ht="15.75">
      <c r="A7" s="27"/>
      <c r="B7" s="27"/>
      <c r="C7" s="27"/>
      <c r="D7" s="27"/>
    </row>
    <row r="8" spans="1:4" ht="15.75">
      <c r="A8" s="21"/>
      <c r="B8" s="21"/>
      <c r="C8" s="22"/>
      <c r="D8" s="22"/>
    </row>
    <row r="9" spans="1:4" ht="15.75">
      <c r="A9" s="19" t="s">
        <v>99</v>
      </c>
      <c r="B9" s="21"/>
      <c r="C9" s="23"/>
      <c r="D9" s="22"/>
    </row>
    <row r="10" spans="1:4" ht="15.75">
      <c r="A10" s="19" t="s">
        <v>98</v>
      </c>
      <c r="B10" s="21"/>
      <c r="C10" s="23"/>
      <c r="D10" s="22"/>
    </row>
    <row r="11" spans="1:3" ht="15.75">
      <c r="A11" s="10" t="s">
        <v>83</v>
      </c>
      <c r="C11" s="10" t="s">
        <v>83</v>
      </c>
    </row>
    <row r="12" spans="1:3" ht="15.75">
      <c r="A12" s="10" t="s">
        <v>84</v>
      </c>
      <c r="C12" s="10" t="s">
        <v>83</v>
      </c>
    </row>
    <row r="13" ht="15.75">
      <c r="A13" s="10" t="s">
        <v>85</v>
      </c>
    </row>
    <row r="14" spans="1:4" ht="15.75">
      <c r="A14" s="29" t="s">
        <v>86</v>
      </c>
      <c r="B14" s="29"/>
      <c r="C14" s="29"/>
      <c r="D14" s="29"/>
    </row>
    <row r="15" spans="1:4" ht="15.75">
      <c r="A15" s="15" t="s">
        <v>87</v>
      </c>
      <c r="B15" s="15"/>
      <c r="C15" s="18" t="s">
        <v>88</v>
      </c>
      <c r="D15" s="18" t="s">
        <v>89</v>
      </c>
    </row>
    <row r="16" spans="1:4" ht="15.75">
      <c r="A16" s="15" t="s">
        <v>90</v>
      </c>
      <c r="B16" s="15"/>
      <c r="C16" s="15">
        <f>ROUND(SUM(Összesítő!B2:B7),0)</f>
        <v>0</v>
      </c>
      <c r="D16" s="15">
        <f>ROUND(SUM(Összesítő!C2:C7),0)</f>
        <v>0</v>
      </c>
    </row>
    <row r="17" spans="1:4" ht="15.75">
      <c r="A17" s="15" t="s">
        <v>91</v>
      </c>
      <c r="B17" s="15"/>
      <c r="C17" s="15">
        <f>ROUND(C16,0)</f>
        <v>0</v>
      </c>
      <c r="D17" s="15">
        <f>ROUND(D16,0)</f>
        <v>0</v>
      </c>
    </row>
    <row r="18" spans="1:4" ht="15.75">
      <c r="A18" s="10" t="s">
        <v>92</v>
      </c>
      <c r="C18" s="24">
        <f>ROUND(C17+D17,0)</f>
        <v>0</v>
      </c>
      <c r="D18" s="24"/>
    </row>
    <row r="19" spans="1:4" ht="15.75">
      <c r="A19" s="15" t="s">
        <v>93</v>
      </c>
      <c r="B19" s="16">
        <v>0.27</v>
      </c>
      <c r="C19" s="25">
        <f>ROUND(C18*B19,0)</f>
        <v>0</v>
      </c>
      <c r="D19" s="25"/>
    </row>
    <row r="20" spans="1:4" ht="15.75">
      <c r="A20" s="15" t="s">
        <v>94</v>
      </c>
      <c r="B20" s="15"/>
      <c r="C20" s="26">
        <f>ROUND(C18+C19,0)</f>
        <v>0</v>
      </c>
      <c r="D20" s="26"/>
    </row>
    <row r="24" spans="2:3" ht="15.75">
      <c r="B24" s="24" t="s">
        <v>95</v>
      </c>
      <c r="C24" s="24"/>
    </row>
    <row r="26" ht="15.75">
      <c r="A26" s="17"/>
    </row>
    <row r="27" ht="15.75">
      <c r="A27" s="17"/>
    </row>
    <row r="28" ht="15.75">
      <c r="A28" s="17"/>
    </row>
  </sheetData>
  <sheetProtection/>
  <mergeCells count="15">
    <mergeCell ref="C3:D3"/>
    <mergeCell ref="A5:B5"/>
    <mergeCell ref="C5:D5"/>
    <mergeCell ref="A7:D7"/>
    <mergeCell ref="A14:D14"/>
    <mergeCell ref="C18:D18"/>
    <mergeCell ref="C19:D19"/>
    <mergeCell ref="C20:D20"/>
    <mergeCell ref="B24:C24"/>
    <mergeCell ref="A6:D6"/>
    <mergeCell ref="A1:B1"/>
    <mergeCell ref="C1:D1"/>
    <mergeCell ref="A2:B2"/>
    <mergeCell ref="C2:D2"/>
    <mergeCell ref="A3:B3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16</v>
      </c>
      <c r="B2" s="11">
        <f>'Falazás és egyéb kőművesmunka'!H4</f>
        <v>0</v>
      </c>
      <c r="C2" s="11">
        <f>'Falazás és egyéb kőművesmunka'!I4</f>
        <v>0</v>
      </c>
    </row>
    <row r="3" spans="1:3" ht="31.5">
      <c r="A3" s="11" t="s">
        <v>23</v>
      </c>
      <c r="B3" s="11">
        <f>'Megújuló energiahasznosító bere'!H8</f>
        <v>0</v>
      </c>
      <c r="C3" s="11">
        <f>'Megújuló energiahasznosító bere'!I8</f>
        <v>0</v>
      </c>
    </row>
    <row r="4" spans="1:3" ht="15.75">
      <c r="A4" s="11" t="s">
        <v>30</v>
      </c>
      <c r="B4" s="11">
        <f>'Általános épületgépészeti szige'!H8</f>
        <v>0</v>
      </c>
      <c r="C4" s="11">
        <f>'Általános épületgépészeti szige'!I8</f>
        <v>0</v>
      </c>
    </row>
    <row r="5" spans="1:3" ht="15.75">
      <c r="A5" s="11" t="s">
        <v>62</v>
      </c>
      <c r="B5" s="11">
        <f>'Épületgépészeti csővezeték szer'!H32</f>
        <v>0</v>
      </c>
      <c r="C5" s="11">
        <f>'Épületgépészeti csővezeték szer'!I32</f>
        <v>0</v>
      </c>
    </row>
    <row r="6" spans="1:3" ht="31.5">
      <c r="A6" s="11" t="s">
        <v>75</v>
      </c>
      <c r="B6" s="11">
        <f>'Épületgépészeti szerelvények és'!H14</f>
        <v>0</v>
      </c>
      <c r="C6" s="11">
        <f>'Épületgépészeti szerelvények és'!I14</f>
        <v>0</v>
      </c>
    </row>
    <row r="7" spans="1:3" ht="15.75">
      <c r="A7" s="11" t="s">
        <v>81</v>
      </c>
      <c r="B7" s="11">
        <f>Szellőztetőberendezések!H9</f>
        <v>0</v>
      </c>
      <c r="C7" s="11">
        <f>Szellőztetőberendezések!I9</f>
        <v>0</v>
      </c>
    </row>
    <row r="8" spans="1:3" s="12" customFormat="1" ht="15.75">
      <c r="A8" s="12" t="s">
        <v>82</v>
      </c>
      <c r="B8" s="12">
        <f>ROUND(SUM(B2:B7),0)</f>
        <v>0</v>
      </c>
      <c r="C8" s="12">
        <f>ROUND(SUM(C2:C7),0)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2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9.710937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2" t="s">
        <v>12</v>
      </c>
      <c r="C2" s="1" t="s">
        <v>14</v>
      </c>
      <c r="D2" s="6">
        <v>9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Falazás és egyéb kőművesmunka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L3" sqref="L3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2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9.710937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102">
      <c r="A2" s="8">
        <v>1</v>
      </c>
      <c r="B2" s="2" t="s">
        <v>17</v>
      </c>
      <c r="C2" s="2" t="s">
        <v>18</v>
      </c>
      <c r="D2" s="6">
        <v>1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3" ht="76.5">
      <c r="C3" s="2" t="s">
        <v>19</v>
      </c>
    </row>
    <row r="5" spans="1:9" ht="89.25">
      <c r="A5" s="8">
        <v>2</v>
      </c>
      <c r="B5" s="2" t="s">
        <v>20</v>
      </c>
      <c r="C5" s="2" t="s">
        <v>21</v>
      </c>
      <c r="D5" s="6">
        <v>1</v>
      </c>
      <c r="E5" s="1" t="s">
        <v>13</v>
      </c>
      <c r="F5" s="6">
        <v>0</v>
      </c>
      <c r="G5" s="6">
        <v>0</v>
      </c>
      <c r="H5" s="6">
        <f>ROUND(D5*F5,0)</f>
        <v>0</v>
      </c>
      <c r="I5" s="6">
        <f>ROUND(D5*G5,0)</f>
        <v>0</v>
      </c>
    </row>
    <row r="6" ht="12.75">
      <c r="C6" s="2" t="s">
        <v>22</v>
      </c>
    </row>
    <row r="8" spans="1:9" s="9" customFormat="1" ht="12.75">
      <c r="A8" s="7"/>
      <c r="B8" s="3"/>
      <c r="C8" s="3" t="s">
        <v>15</v>
      </c>
      <c r="D8" s="5"/>
      <c r="E8" s="3"/>
      <c r="F8" s="5"/>
      <c r="G8" s="5"/>
      <c r="H8" s="5">
        <f>ROUND(SUM(H2:H7),0)</f>
        <v>0</v>
      </c>
      <c r="I8" s="5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Megújuló energiahasznosító berendezések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L5" sqref="L5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2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9.710937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89.25">
      <c r="A2" s="8">
        <v>1</v>
      </c>
      <c r="B2" s="2" t="s">
        <v>24</v>
      </c>
      <c r="C2" s="2" t="s">
        <v>26</v>
      </c>
      <c r="D2" s="6">
        <v>15</v>
      </c>
      <c r="E2" s="1" t="s">
        <v>25</v>
      </c>
      <c r="F2" s="6">
        <v>0</v>
      </c>
      <c r="G2" s="6">
        <v>0</v>
      </c>
      <c r="H2" s="6">
        <v>0</v>
      </c>
      <c r="I2" s="6">
        <f>ROUND(D2*G2,0)</f>
        <v>0</v>
      </c>
    </row>
    <row r="3" ht="25.5">
      <c r="C3" s="2" t="s">
        <v>27</v>
      </c>
    </row>
    <row r="5" spans="1:9" ht="89.25">
      <c r="A5" s="8">
        <v>2</v>
      </c>
      <c r="B5" s="2" t="s">
        <v>28</v>
      </c>
      <c r="C5" s="2" t="s">
        <v>26</v>
      </c>
      <c r="D5" s="6">
        <v>15</v>
      </c>
      <c r="E5" s="1" t="s">
        <v>25</v>
      </c>
      <c r="F5" s="6">
        <v>0</v>
      </c>
      <c r="G5" s="6">
        <v>0</v>
      </c>
      <c r="H5" s="6">
        <f>ROUND(D5*F5,0)</f>
        <v>0</v>
      </c>
      <c r="I5" s="6">
        <f>ROUND(D5*G5,0)</f>
        <v>0</v>
      </c>
    </row>
    <row r="6" ht="25.5">
      <c r="C6" s="2" t="s">
        <v>29</v>
      </c>
    </row>
    <row r="8" spans="1:9" s="9" customFormat="1" ht="12.75">
      <c r="A8" s="7"/>
      <c r="B8" s="3"/>
      <c r="C8" s="3" t="s">
        <v>15</v>
      </c>
      <c r="D8" s="5"/>
      <c r="E8" s="3"/>
      <c r="F8" s="5"/>
      <c r="G8" s="5"/>
      <c r="H8" s="5">
        <f>ROUND(SUM(H2:H7),0)</f>
        <v>0</v>
      </c>
      <c r="I8" s="5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Általános épületgépészeti szigetelés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4">
      <selection activeCell="K28" sqref="K2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2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9.710937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102">
      <c r="A2" s="8">
        <v>1</v>
      </c>
      <c r="B2" s="2" t="s">
        <v>31</v>
      </c>
      <c r="C2" s="2" t="s">
        <v>32</v>
      </c>
      <c r="D2" s="6">
        <v>3</v>
      </c>
      <c r="E2" s="1" t="s">
        <v>25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3" ht="12.75">
      <c r="C3" s="2" t="s">
        <v>33</v>
      </c>
    </row>
    <row r="5" spans="1:9" ht="102">
      <c r="A5" s="8">
        <v>2</v>
      </c>
      <c r="B5" s="2" t="s">
        <v>34</v>
      </c>
      <c r="C5" s="2" t="s">
        <v>35</v>
      </c>
      <c r="D5" s="6">
        <v>25</v>
      </c>
      <c r="E5" s="1" t="s">
        <v>25</v>
      </c>
      <c r="F5" s="6">
        <v>0</v>
      </c>
      <c r="G5" s="6">
        <v>0</v>
      </c>
      <c r="H5" s="6">
        <f>ROUND(D5*F5,0)</f>
        <v>0</v>
      </c>
      <c r="I5" s="6">
        <f>ROUND(D5*G5,0)</f>
        <v>0</v>
      </c>
    </row>
    <row r="6" ht="63.75">
      <c r="C6" s="2" t="s">
        <v>36</v>
      </c>
    </row>
    <row r="8" spans="1:9" ht="89.25">
      <c r="A8" s="8">
        <v>3</v>
      </c>
      <c r="B8" s="2" t="s">
        <v>37</v>
      </c>
      <c r="C8" s="2" t="s">
        <v>38</v>
      </c>
      <c r="D8" s="6">
        <v>16</v>
      </c>
      <c r="E8" s="1" t="s">
        <v>13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9" ht="12.75">
      <c r="C9" s="2" t="s">
        <v>39</v>
      </c>
    </row>
    <row r="11" spans="1:9" ht="102">
      <c r="A11" s="8">
        <v>4</v>
      </c>
      <c r="B11" s="2" t="s">
        <v>40</v>
      </c>
      <c r="C11" s="2" t="s">
        <v>41</v>
      </c>
      <c r="D11" s="6">
        <v>4</v>
      </c>
      <c r="E11" s="1" t="s">
        <v>13</v>
      </c>
      <c r="F11" s="6">
        <v>0</v>
      </c>
      <c r="G11" s="6">
        <v>0</v>
      </c>
      <c r="H11" s="6">
        <f>ROUND(D11*F11,0)</f>
        <v>0</v>
      </c>
      <c r="I11" s="6">
        <f>ROUND(D11*G11,0)</f>
        <v>0</v>
      </c>
    </row>
    <row r="12" ht="25.5">
      <c r="C12" s="2" t="s">
        <v>42</v>
      </c>
    </row>
    <row r="14" spans="1:9" ht="102">
      <c r="A14" s="8">
        <v>5</v>
      </c>
      <c r="B14" s="2" t="s">
        <v>43</v>
      </c>
      <c r="C14" s="2" t="s">
        <v>44</v>
      </c>
      <c r="D14" s="6">
        <v>8</v>
      </c>
      <c r="E14" s="1" t="s">
        <v>13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5" ht="25.5">
      <c r="C15" s="2" t="s">
        <v>45</v>
      </c>
    </row>
    <row r="17" spans="1:9" ht="102">
      <c r="A17" s="8">
        <v>6</v>
      </c>
      <c r="B17" s="2" t="s">
        <v>46</v>
      </c>
      <c r="C17" s="2" t="s">
        <v>48</v>
      </c>
      <c r="D17" s="6">
        <v>125</v>
      </c>
      <c r="E17" s="1" t="s">
        <v>47</v>
      </c>
      <c r="F17" s="6">
        <v>0</v>
      </c>
      <c r="G17" s="6">
        <v>0</v>
      </c>
      <c r="H17" s="6">
        <f>ROUND(D17*F17,0)</f>
        <v>0</v>
      </c>
      <c r="I17" s="6">
        <f>ROUND(D17*G17,0)</f>
        <v>0</v>
      </c>
    </row>
    <row r="18" ht="25.5">
      <c r="C18" s="2" t="s">
        <v>49</v>
      </c>
    </row>
    <row r="20" spans="1:9" ht="89.25">
      <c r="A20" s="8">
        <v>7</v>
      </c>
      <c r="B20" s="2" t="s">
        <v>50</v>
      </c>
      <c r="C20" s="2" t="s">
        <v>51</v>
      </c>
      <c r="D20" s="6">
        <v>1</v>
      </c>
      <c r="E20" s="1" t="s">
        <v>13</v>
      </c>
      <c r="F20" s="6">
        <v>0</v>
      </c>
      <c r="G20" s="6">
        <v>0</v>
      </c>
      <c r="H20" s="6">
        <f>ROUND(D20*F20,0)</f>
        <v>0</v>
      </c>
      <c r="I20" s="6">
        <f>ROUND(D20*G20,0)</f>
        <v>0</v>
      </c>
    </row>
    <row r="21" ht="12.75">
      <c r="C21" s="2" t="s">
        <v>52</v>
      </c>
    </row>
    <row r="23" spans="1:9" ht="102">
      <c r="A23" s="8">
        <v>8</v>
      </c>
      <c r="B23" s="2" t="s">
        <v>53</v>
      </c>
      <c r="C23" s="2" t="s">
        <v>54</v>
      </c>
      <c r="D23" s="6">
        <v>1</v>
      </c>
      <c r="E23" s="1" t="s">
        <v>13</v>
      </c>
      <c r="F23" s="6">
        <v>0</v>
      </c>
      <c r="G23" s="6">
        <v>0</v>
      </c>
      <c r="H23" s="6">
        <f>ROUND(D23*F23,0)</f>
        <v>0</v>
      </c>
      <c r="I23" s="6">
        <f>ROUND(D23*G23,0)</f>
        <v>0</v>
      </c>
    </row>
    <row r="24" ht="51">
      <c r="C24" s="2" t="s">
        <v>55</v>
      </c>
    </row>
    <row r="26" spans="1:9" ht="89.25">
      <c r="A26" s="8">
        <v>9</v>
      </c>
      <c r="B26" s="2" t="s">
        <v>56</v>
      </c>
      <c r="C26" s="1" t="s">
        <v>57</v>
      </c>
      <c r="D26" s="6">
        <v>15</v>
      </c>
      <c r="E26" s="1" t="s">
        <v>25</v>
      </c>
      <c r="F26" s="6">
        <v>0</v>
      </c>
      <c r="G26" s="6">
        <v>0</v>
      </c>
      <c r="H26" s="6">
        <f>ROUND(D26*F26,0)</f>
        <v>0</v>
      </c>
      <c r="I26" s="6">
        <f>ROUND(D26*G26,0)</f>
        <v>0</v>
      </c>
    </row>
    <row r="28" spans="1:9" ht="89.25">
      <c r="A28" s="8">
        <v>10</v>
      </c>
      <c r="B28" s="2" t="s">
        <v>58</v>
      </c>
      <c r="C28" s="1" t="s">
        <v>59</v>
      </c>
      <c r="D28" s="6">
        <v>15</v>
      </c>
      <c r="E28" s="1" t="s">
        <v>25</v>
      </c>
      <c r="F28" s="6">
        <v>0</v>
      </c>
      <c r="G28" s="6">
        <v>0</v>
      </c>
      <c r="H28" s="6">
        <f>ROUND(D28*F28,0)</f>
        <v>0</v>
      </c>
      <c r="I28" s="6">
        <f>ROUND(D28*G28,0)</f>
        <v>0</v>
      </c>
    </row>
    <row r="30" spans="1:9" ht="89.25">
      <c r="A30" s="8">
        <v>11</v>
      </c>
      <c r="B30" s="2" t="s">
        <v>60</v>
      </c>
      <c r="C30" s="1" t="s">
        <v>61</v>
      </c>
      <c r="D30" s="6">
        <v>6</v>
      </c>
      <c r="E30" s="1" t="s">
        <v>25</v>
      </c>
      <c r="F30" s="6">
        <v>0</v>
      </c>
      <c r="G30" s="6">
        <v>0</v>
      </c>
      <c r="H30" s="6">
        <f>ROUND(D30*F30,0)</f>
        <v>0</v>
      </c>
      <c r="I30" s="6">
        <f>ROUND(D30*G30,0)</f>
        <v>0</v>
      </c>
    </row>
    <row r="32" spans="1:9" s="9" customFormat="1" ht="12.75">
      <c r="A32" s="7"/>
      <c r="B32" s="3"/>
      <c r="C32" s="3" t="s">
        <v>15</v>
      </c>
      <c r="D32" s="5"/>
      <c r="E32" s="3"/>
      <c r="F32" s="5"/>
      <c r="G32" s="5"/>
      <c r="H32" s="5">
        <f>ROUND(SUM(H2:H31),0)</f>
        <v>0</v>
      </c>
      <c r="I32" s="5">
        <f>ROUND(SUM(I2:I31),0)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Épületgépészeti csővezeték szerelése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8">
      <selection activeCell="F12" sqref="F12:G1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2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9.710937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102">
      <c r="A2" s="8">
        <v>1</v>
      </c>
      <c r="B2" s="2" t="s">
        <v>63</v>
      </c>
      <c r="C2" s="2" t="s">
        <v>64</v>
      </c>
      <c r="D2" s="6">
        <v>8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3" ht="25.5">
      <c r="C3" s="2" t="s">
        <v>65</v>
      </c>
    </row>
    <row r="5" spans="1:9" ht="102">
      <c r="A5" s="8">
        <v>2</v>
      </c>
      <c r="B5" s="2" t="s">
        <v>66</v>
      </c>
      <c r="C5" s="2" t="s">
        <v>67</v>
      </c>
      <c r="D5" s="6">
        <v>1</v>
      </c>
      <c r="E5" s="1" t="s">
        <v>13</v>
      </c>
      <c r="F5" s="6">
        <v>0</v>
      </c>
      <c r="G5" s="6">
        <v>0</v>
      </c>
      <c r="H5" s="6">
        <f>ROUND(D5*F5,0)</f>
        <v>0</v>
      </c>
      <c r="I5" s="6">
        <f>ROUND(D5*G5,0)</f>
        <v>0</v>
      </c>
    </row>
    <row r="6" ht="25.5">
      <c r="C6" s="2" t="s">
        <v>68</v>
      </c>
    </row>
    <row r="8" spans="1:9" ht="89.25">
      <c r="A8" s="8">
        <v>3</v>
      </c>
      <c r="B8" s="2" t="s">
        <v>69</v>
      </c>
      <c r="C8" s="1" t="s">
        <v>70</v>
      </c>
      <c r="D8" s="6">
        <v>1</v>
      </c>
      <c r="E8" s="1" t="s">
        <v>13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38.25">
      <c r="A10" s="8">
        <v>4</v>
      </c>
      <c r="B10" s="2" t="s">
        <v>71</v>
      </c>
      <c r="C10" s="1" t="s">
        <v>72</v>
      </c>
      <c r="D10" s="6">
        <v>1</v>
      </c>
      <c r="E10" s="1" t="s">
        <v>13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ht="25.5">
      <c r="A12" s="8">
        <v>5</v>
      </c>
      <c r="B12" s="2" t="s">
        <v>73</v>
      </c>
      <c r="C12" s="1" t="s">
        <v>74</v>
      </c>
      <c r="D12" s="6">
        <v>1</v>
      </c>
      <c r="E12" s="1" t="s">
        <v>13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s="9" customFormat="1" ht="12.75">
      <c r="A14" s="7"/>
      <c r="B14" s="3"/>
      <c r="C14" s="3" t="s">
        <v>15</v>
      </c>
      <c r="D14" s="5"/>
      <c r="E14" s="3"/>
      <c r="F14" s="5"/>
      <c r="G14" s="5"/>
      <c r="H14" s="5">
        <f>ROUND(SUM(H2:H13),0)</f>
        <v>0</v>
      </c>
      <c r="I14" s="5">
        <f>ROUND(SUM(I2:I13),0)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Épületgépészeti szerelvények és berendezések szerelése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K2" sqref="K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2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9.710937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89.25">
      <c r="A2" s="8">
        <v>1</v>
      </c>
      <c r="B2" s="2" t="s">
        <v>76</v>
      </c>
      <c r="C2" s="2" t="s">
        <v>77</v>
      </c>
      <c r="D2" s="6">
        <v>12</v>
      </c>
      <c r="E2" s="1" t="s">
        <v>25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3" ht="12.75">
      <c r="C3" s="2" t="s">
        <v>78</v>
      </c>
    </row>
    <row r="5" spans="1:9" ht="63.75">
      <c r="A5" s="8">
        <v>2</v>
      </c>
      <c r="B5" s="2" t="s">
        <v>79</v>
      </c>
      <c r="C5" s="1" t="s">
        <v>80</v>
      </c>
      <c r="D5" s="6">
        <v>5</v>
      </c>
      <c r="E5" s="1" t="s">
        <v>13</v>
      </c>
      <c r="F5" s="6">
        <v>0</v>
      </c>
      <c r="G5" s="6">
        <v>0</v>
      </c>
      <c r="H5" s="6">
        <f>ROUND(D5*F5,0)</f>
        <v>0</v>
      </c>
      <c r="I5" s="6">
        <f>ROUND(D5*G5,0)</f>
        <v>0</v>
      </c>
    </row>
    <row r="7" spans="1:9" ht="76.5">
      <c r="A7" s="8">
        <v>3</v>
      </c>
      <c r="B7" s="2" t="s">
        <v>96</v>
      </c>
      <c r="C7" s="1" t="s">
        <v>97</v>
      </c>
      <c r="D7" s="6">
        <v>6</v>
      </c>
      <c r="E7" s="1" t="s">
        <v>13</v>
      </c>
      <c r="F7" s="6">
        <v>0</v>
      </c>
      <c r="G7" s="6">
        <v>0</v>
      </c>
      <c r="H7" s="6">
        <f>ROUND(D7*F7,0)</f>
        <v>0</v>
      </c>
      <c r="I7" s="6">
        <f>ROUND(D7*G7,0)</f>
        <v>0</v>
      </c>
    </row>
    <row r="9" spans="1:9" s="9" customFormat="1" ht="12.75">
      <c r="A9" s="7"/>
      <c r="B9" s="3"/>
      <c r="C9" s="3" t="s">
        <v>15</v>
      </c>
      <c r="D9" s="5"/>
      <c r="E9" s="3"/>
      <c r="F9" s="5"/>
      <c r="G9" s="5"/>
      <c r="H9" s="5">
        <f>ROUND(SUM(H2:H8),0)</f>
        <v>0</v>
      </c>
      <c r="I9" s="5">
        <f>ROUND(SUM(I2:I8),0)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Szellőztetőberendezések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Horony Gábor</dc:creator>
  <cp:keywords/>
  <dc:description/>
  <cp:lastModifiedBy>Láng János</cp:lastModifiedBy>
  <dcterms:created xsi:type="dcterms:W3CDTF">2020-02-26T10:23:27Z</dcterms:created>
  <dcterms:modified xsi:type="dcterms:W3CDTF">2021-05-14T07:47:27Z</dcterms:modified>
  <cp:category/>
  <cp:version/>
  <cp:contentType/>
  <cp:contentStatus/>
</cp:coreProperties>
</file>